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olymet-my.sharepoint.com/personal/oscar_devia_molymet_cl/Documents/Desktop/"/>
    </mc:Choice>
  </mc:AlternateContent>
  <xr:revisionPtr revIDLastSave="0" documentId="8_{9291A69A-F10C-4424-9D8B-2F999B189284}" xr6:coauthVersionLast="47" xr6:coauthVersionMax="47" xr10:uidLastSave="{00000000-0000-0000-0000-000000000000}"/>
  <bookViews>
    <workbookView xWindow="-120" yWindow="-120" windowWidth="29040" windowHeight="15720" xr2:uid="{210691C0-7DE7-442D-9AE4-E8EDBFEB65EF}"/>
  </bookViews>
  <sheets>
    <sheet name="Reporte CMF Diciembr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H41" i="1"/>
  <c r="G41" i="1"/>
  <c r="G40" i="1"/>
  <c r="H40" i="1" s="1"/>
  <c r="K39" i="1"/>
  <c r="G39" i="1"/>
  <c r="H39" i="1" s="1"/>
  <c r="K38" i="1"/>
  <c r="G38" i="1"/>
  <c r="H38" i="1" s="1"/>
  <c r="K37" i="1"/>
  <c r="G37" i="1"/>
  <c r="H37" i="1" s="1"/>
  <c r="K36" i="1"/>
  <c r="H36" i="1"/>
  <c r="G36" i="1"/>
  <c r="G35" i="1"/>
  <c r="H35" i="1" s="1"/>
  <c r="G34" i="1"/>
  <c r="G33" i="1"/>
  <c r="H33" i="1" s="1"/>
  <c r="G32" i="1"/>
  <c r="H32" i="1" s="1"/>
  <c r="K31" i="1"/>
  <c r="G31" i="1"/>
  <c r="K30" i="1"/>
  <c r="G30" i="1"/>
  <c r="K29" i="1"/>
  <c r="G29" i="1"/>
  <c r="K28" i="1"/>
  <c r="G28" i="1"/>
  <c r="K27" i="1"/>
  <c r="G27" i="1"/>
  <c r="K26" i="1"/>
  <c r="G26" i="1"/>
  <c r="K25" i="1"/>
  <c r="G25" i="1"/>
  <c r="K24" i="1"/>
  <c r="G24" i="1"/>
  <c r="K23" i="1"/>
  <c r="G23" i="1"/>
  <c r="K22" i="1"/>
  <c r="G22" i="1"/>
  <c r="K21" i="1"/>
  <c r="G21" i="1"/>
  <c r="K20" i="1"/>
  <c r="G20" i="1"/>
  <c r="K19" i="1"/>
  <c r="G19" i="1"/>
  <c r="K18" i="1"/>
  <c r="G18" i="1"/>
  <c r="K17" i="1"/>
  <c r="G17" i="1"/>
  <c r="K16" i="1"/>
  <c r="G16" i="1"/>
  <c r="K15" i="1"/>
  <c r="G15" i="1"/>
  <c r="K14" i="1"/>
  <c r="G14" i="1"/>
  <c r="K13" i="1"/>
  <c r="G13" i="1"/>
  <c r="K12" i="1"/>
  <c r="G12" i="1"/>
  <c r="K11" i="1"/>
  <c r="G11" i="1"/>
  <c r="K10" i="1"/>
  <c r="G10" i="1"/>
  <c r="K9" i="1"/>
  <c r="G9" i="1"/>
  <c r="K8" i="1"/>
  <c r="G8" i="1"/>
  <c r="I8" i="1" s="1"/>
</calcChain>
</file>

<file path=xl/sharedStrings.xml><?xml version="1.0" encoding="utf-8"?>
<sst xmlns="http://schemas.openxmlformats.org/spreadsheetml/2006/main" count="248" uniqueCount="62">
  <si>
    <t>Reporte Operaciones con Partes Relacionadas</t>
  </si>
  <si>
    <t>Segundo semestre 2025</t>
  </si>
  <si>
    <t>28 de enero de 2026</t>
  </si>
  <si>
    <t>TIPO DE OPERACIÓN</t>
  </si>
  <si>
    <t>SUBTIPO DE OPERACIÓN</t>
  </si>
  <si>
    <t>RAZÓN SOCIAL CONTRAPARTE</t>
  </si>
  <si>
    <t>N° IDENTIFICACIÓN CONTRAPARTE</t>
  </si>
  <si>
    <t>NATURALEZA DE RELACIÓN</t>
  </si>
  <si>
    <t>MONTO TOTAL INVOLUCRADO</t>
  </si>
  <si>
    <t>REAJUSTES E INTERESES</t>
  </si>
  <si>
    <t>PRECIO PROMEDIO OPERACIÓN</t>
  </si>
  <si>
    <t>MONEDA OPERACIÓN</t>
  </si>
  <si>
    <t>NÚMERO DE OPERACIONES REALIZADAS</t>
  </si>
  <si>
    <t>Sometida a la política de habitualidad</t>
  </si>
  <si>
    <t>Servicios gerenciales,administrativos, contables, de consultoría.</t>
  </si>
  <si>
    <t>Carbomet Energía S.A.</t>
  </si>
  <si>
    <t>91.066.000-4</t>
  </si>
  <si>
    <t>Filial - Directa</t>
  </si>
  <si>
    <t>USD</t>
  </si>
  <si>
    <t>Aprobada por el Directorio</t>
  </si>
  <si>
    <t xml:space="preserve">Venta  de concentrado de molibdeno, óxido de molibdeno, productos puros de molibdeno y  sus derivados </t>
  </si>
  <si>
    <t>GTP Europe S.a.r.l.</t>
  </si>
  <si>
    <t>529900KYYOIJ2BNJSG79</t>
  </si>
  <si>
    <t>Existe director común en ambas partes</t>
  </si>
  <si>
    <t>Directorio acordó no revelar el precio promedio de la operación por considerarse información estrategica</t>
  </si>
  <si>
    <t>Exceptuada por poseer al menos el 95% de la contraparte</t>
  </si>
  <si>
    <t>Venta de productos y/o servicios</t>
  </si>
  <si>
    <t>Carbomet Industrial S.A.</t>
  </si>
  <si>
    <t>96.103.000-5</t>
  </si>
  <si>
    <t>Complejo Industrial Molynor S.A.</t>
  </si>
  <si>
    <t>76.016.222-1</t>
  </si>
  <si>
    <t xml:space="preserve">Inmobiliaria San Bernardo S.A.  </t>
  </si>
  <si>
    <t>96.953.640-4</t>
  </si>
  <si>
    <t>Molymet Beijing Trading Co. Ltd.</t>
  </si>
  <si>
    <t>9111010568920060X9</t>
  </si>
  <si>
    <t xml:space="preserve">Molymet Belgium N.V. </t>
  </si>
  <si>
    <t>BE 0422.096.983</t>
  </si>
  <si>
    <t>Filial -Indirecta</t>
  </si>
  <si>
    <t>Molymet Corporation</t>
  </si>
  <si>
    <t>52-2280482</t>
  </si>
  <si>
    <t>Molymet Do Brasil Representações e Serviços Ltda.</t>
  </si>
  <si>
    <t>15.014.361/0001.64</t>
  </si>
  <si>
    <t xml:space="preserve">Molymet Germany GmbH </t>
  </si>
  <si>
    <t>DE158225708</t>
  </si>
  <si>
    <t>Molymet Services Limited</t>
  </si>
  <si>
    <t>GB 869 9090 59</t>
  </si>
  <si>
    <t xml:space="preserve">MolymetNos S.A. </t>
  </si>
  <si>
    <t>76.107.905-0</t>
  </si>
  <si>
    <t>Molymex S.A. de C.V.</t>
  </si>
  <si>
    <t>MOL790530AH0</t>
  </si>
  <si>
    <t>Strategic Metals B.V.B.A.</t>
  </si>
  <si>
    <t>Compra de productos y/o servicios</t>
  </si>
  <si>
    <t>MolymetNos S.A.</t>
  </si>
  <si>
    <t>Intereses devengados y/o cobrados</t>
  </si>
  <si>
    <t>N/A</t>
  </si>
  <si>
    <t>Préstamos otorgados y/o (reembolsados)</t>
  </si>
  <si>
    <t>Exceptuada por poseer almenos el 95% de la contraparte</t>
  </si>
  <si>
    <t>Intereses cashpooling pagados</t>
  </si>
  <si>
    <t>Intereses comerciales devengados y/o pagados</t>
  </si>
  <si>
    <t xml:space="preserve">La ejecución y celebración de operaciones de financiamiento regulares de corto y largo plazo, inversiones y demás operaciones de naturaleza financiera, sea en activos financieros de renta fija o variable, operaciones de derivados financieros, como swaps de tasas de interés, swaps de monedas, swaps de commodities, contratos de forward de moneda, opciones u otros tipos de instrumentos derivados, y asesorías financieras, como de f inanciamiento, de riesgos financieros, de relación con inversionistas, entre otras, </t>
  </si>
  <si>
    <t>EuroAmerica S.A.</t>
  </si>
  <si>
    <t>78.793.450-1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</si>
</sst>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 applyAlignment="1">
      <alignment horizontal="center"/>
    </xf>
    <xf numFmtId="0" fontId="1" fillId="0" borderId="0" xfId="1" applyAlignment="1">
      <alignment wrapText="1"/>
    </xf>
    <xf numFmtId="3" fontId="1" fillId="0" borderId="0" xfId="1" applyNumberFormat="1"/>
    <xf numFmtId="3" fontId="1" fillId="0" borderId="0" xfId="1" applyNumberFormat="1" applyAlignment="1">
      <alignment horizontal="center"/>
    </xf>
    <xf numFmtId="0" fontId="1" fillId="2" borderId="0" xfId="1" applyFill="1" applyAlignment="1">
      <alignment wrapText="1"/>
    </xf>
  </cellXfs>
  <cellStyles count="2">
    <cellStyle name="Normal" xfId="0" builtinId="0"/>
    <cellStyle name="Normal 2" xfId="1" xr:uid="{D26D7F08-888A-4874-B7C9-2786795C5F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olymet-my.sharepoint.com/personal/oscar_devia_molymet_cl/Documents/Desktop/Ordenar%20enero%2026/Transacciones%20Relacionadas%202025.xlsx" TargetMode="External"/><Relationship Id="rId1" Type="http://schemas.openxmlformats.org/officeDocument/2006/relationships/externalLinkPath" Target="Ordenar%20enero%2026/Transacciones%20Relacionada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CMF Diciembre"/>
      <sheetName val="Reporte Junio"/>
      <sheetName val="Reporte Directorio"/>
      <sheetName val="Operaciones Financieras"/>
      <sheetName val="Resumen CxC CMF"/>
      <sheetName val="Resumen CxP CMF"/>
      <sheetName val="Euro America"/>
      <sheetName val="Scotiabank"/>
      <sheetName val="Forwards"/>
      <sheetName val="Resumen CXC"/>
      <sheetName val="Resumen CxP"/>
      <sheetName val="Otras operaciones"/>
      <sheetName val="Detalle1"/>
      <sheetName val="Hoja1"/>
      <sheetName val="Hoja5"/>
      <sheetName val="Detalle CxC"/>
      <sheetName val="Hoja2"/>
      <sheetName val="Detalle CxP"/>
      <sheetName val="ZSD48-MMT"/>
      <sheetName val="Ventas 600"/>
    </sheetNames>
    <sheetDataSet>
      <sheetData sheetId="0"/>
      <sheetData sheetId="1"/>
      <sheetData sheetId="2"/>
      <sheetData sheetId="3">
        <row r="5">
          <cell r="K5">
            <v>59950000</v>
          </cell>
          <cell r="L5">
            <v>-45200000</v>
          </cell>
        </row>
        <row r="7">
          <cell r="M7">
            <v>5126.4400000000005</v>
          </cell>
        </row>
        <row r="8">
          <cell r="M8">
            <v>2350622.9</v>
          </cell>
        </row>
        <row r="9">
          <cell r="M9">
            <v>731203.84</v>
          </cell>
        </row>
        <row r="25">
          <cell r="F25">
            <v>5</v>
          </cell>
          <cell r="G25">
            <v>15033.989999999998</v>
          </cell>
        </row>
        <row r="26">
          <cell r="F26">
            <v>1</v>
          </cell>
          <cell r="G26">
            <v>2750.85</v>
          </cell>
        </row>
        <row r="27">
          <cell r="F27">
            <v>23</v>
          </cell>
          <cell r="G27">
            <v>6328.3599999999988</v>
          </cell>
        </row>
        <row r="28">
          <cell r="F28">
            <v>11</v>
          </cell>
          <cell r="G28">
            <v>51742.1</v>
          </cell>
        </row>
        <row r="29">
          <cell r="G29">
            <v>2171272.08</v>
          </cell>
        </row>
      </sheetData>
      <sheetData sheetId="4">
        <row r="4">
          <cell r="D4">
            <v>65391.579999999994</v>
          </cell>
          <cell r="E4">
            <v>8</v>
          </cell>
        </row>
        <row r="5">
          <cell r="D5">
            <v>70474188.270000011</v>
          </cell>
          <cell r="E5">
            <v>15</v>
          </cell>
        </row>
        <row r="6">
          <cell r="D6">
            <v>51394.3</v>
          </cell>
          <cell r="E6">
            <v>8</v>
          </cell>
        </row>
        <row r="7">
          <cell r="D7">
            <v>12214.369999999999</v>
          </cell>
          <cell r="E7">
            <v>4</v>
          </cell>
        </row>
        <row r="8">
          <cell r="D8">
            <v>4118.67</v>
          </cell>
          <cell r="E8">
            <v>7</v>
          </cell>
        </row>
        <row r="9">
          <cell r="D9">
            <v>34532.519999999997</v>
          </cell>
          <cell r="E9">
            <v>8</v>
          </cell>
        </row>
        <row r="10">
          <cell r="D10">
            <v>157585346.41999999</v>
          </cell>
          <cell r="E10">
            <v>115</v>
          </cell>
        </row>
        <row r="11">
          <cell r="D11">
            <v>40952.990000000005</v>
          </cell>
          <cell r="E11">
            <v>8</v>
          </cell>
        </row>
        <row r="12">
          <cell r="D12">
            <v>36278.520000000004</v>
          </cell>
          <cell r="E12">
            <v>8</v>
          </cell>
        </row>
        <row r="13">
          <cell r="D13">
            <v>20572211.160000004</v>
          </cell>
          <cell r="E13">
            <v>16</v>
          </cell>
        </row>
        <row r="14">
          <cell r="D14">
            <v>2344084.56</v>
          </cell>
          <cell r="E14">
            <v>10</v>
          </cell>
        </row>
        <row r="15">
          <cell r="D15">
            <v>689619.42</v>
          </cell>
          <cell r="E15">
            <v>12</v>
          </cell>
        </row>
        <row r="16">
          <cell r="D16">
            <v>862549.7</v>
          </cell>
          <cell r="E16">
            <v>10</v>
          </cell>
        </row>
        <row r="17">
          <cell r="D17">
            <v>16602</v>
          </cell>
          <cell r="E17">
            <v>6</v>
          </cell>
        </row>
      </sheetData>
      <sheetData sheetId="5">
        <row r="4">
          <cell r="D4">
            <v>-10793.390000000001</v>
          </cell>
          <cell r="E4">
            <v>16</v>
          </cell>
        </row>
        <row r="5">
          <cell r="D5">
            <v>-42837890.780000009</v>
          </cell>
          <cell r="E5">
            <v>67</v>
          </cell>
        </row>
        <row r="6">
          <cell r="D6">
            <v>-173639.71000000002</v>
          </cell>
          <cell r="E6">
            <v>7</v>
          </cell>
        </row>
        <row r="7">
          <cell r="D7">
            <v>-237296.18999999997</v>
          </cell>
          <cell r="E7">
            <v>18</v>
          </cell>
        </row>
        <row r="8">
          <cell r="D8">
            <v>-58650510.5</v>
          </cell>
          <cell r="E8">
            <v>69</v>
          </cell>
        </row>
        <row r="9">
          <cell r="D9">
            <v>-101042.00999999998</v>
          </cell>
          <cell r="E9">
            <v>122</v>
          </cell>
        </row>
        <row r="10">
          <cell r="D10">
            <v>-72347.28</v>
          </cell>
          <cell r="E10">
            <v>7</v>
          </cell>
        </row>
        <row r="11">
          <cell r="D11">
            <v>-197317.59000000008</v>
          </cell>
          <cell r="E11">
            <v>121</v>
          </cell>
        </row>
        <row r="12">
          <cell r="D12">
            <v>-63997258.027100012</v>
          </cell>
          <cell r="E12">
            <v>153</v>
          </cell>
        </row>
        <row r="13">
          <cell r="D13">
            <v>-20068234.560000006</v>
          </cell>
          <cell r="E13">
            <v>56</v>
          </cell>
        </row>
      </sheetData>
      <sheetData sheetId="6">
        <row r="16">
          <cell r="O16">
            <v>406589429.11000001</v>
          </cell>
          <cell r="P16">
            <v>492132.49873808899</v>
          </cell>
          <cell r="Q16">
            <v>81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70846-A25A-464A-9909-39576C8E35AE}">
  <dimension ref="B2:L46"/>
  <sheetViews>
    <sheetView tabSelected="1" zoomScale="70" zoomScaleNormal="70" workbookViewId="0">
      <selection activeCell="B30" sqref="B30"/>
    </sheetView>
  </sheetViews>
  <sheetFormatPr baseColWidth="10" defaultRowHeight="15" x14ac:dyDescent="0.25"/>
  <cols>
    <col min="2" max="2" width="96" customWidth="1"/>
    <col min="3" max="3" width="103" bestFit="1" customWidth="1"/>
    <col min="4" max="4" width="50.28515625" bestFit="1" customWidth="1"/>
    <col min="5" max="5" width="42" bestFit="1" customWidth="1"/>
    <col min="6" max="6" width="41.28515625" customWidth="1"/>
    <col min="7" max="7" width="37.140625" bestFit="1" customWidth="1"/>
    <col min="8" max="8" width="31.42578125" bestFit="1" customWidth="1"/>
    <col min="9" max="9" width="100.7109375" bestFit="1" customWidth="1"/>
    <col min="10" max="10" width="26.42578125" bestFit="1" customWidth="1"/>
    <col min="11" max="11" width="49.140625" bestFit="1" customWidth="1"/>
  </cols>
  <sheetData>
    <row r="2" spans="2:12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x14ac:dyDescent="0.25"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  <c r="L7" s="3"/>
    </row>
    <row r="8" spans="2:12" x14ac:dyDescent="0.25">
      <c r="B8" s="1" t="s">
        <v>13</v>
      </c>
      <c r="C8" s="1" t="s">
        <v>14</v>
      </c>
      <c r="D8" s="1" t="s">
        <v>15</v>
      </c>
      <c r="E8" s="4" t="s">
        <v>16</v>
      </c>
      <c r="F8" s="5" t="s">
        <v>17</v>
      </c>
      <c r="G8" s="6">
        <f>'[1]Resumen CxC CMF'!D4</f>
        <v>65391.579999999994</v>
      </c>
      <c r="H8" s="1">
        <v>0</v>
      </c>
      <c r="I8" s="7">
        <f>G8/K8</f>
        <v>8173.9474999999993</v>
      </c>
      <c r="J8" s="1" t="s">
        <v>18</v>
      </c>
      <c r="K8" s="6">
        <f>'[1]Resumen CxC CMF'!E4</f>
        <v>8</v>
      </c>
      <c r="L8" s="1"/>
    </row>
    <row r="9" spans="2:12" x14ac:dyDescent="0.25">
      <c r="B9" s="1" t="s">
        <v>19</v>
      </c>
      <c r="C9" s="1" t="s">
        <v>20</v>
      </c>
      <c r="D9" s="1" t="s">
        <v>21</v>
      </c>
      <c r="E9" s="4" t="s">
        <v>22</v>
      </c>
      <c r="F9" s="5" t="s">
        <v>23</v>
      </c>
      <c r="G9" s="6">
        <f>'[1]Resumen CxC CMF'!D5</f>
        <v>70474188.270000011</v>
      </c>
      <c r="H9" s="1">
        <v>0</v>
      </c>
      <c r="I9" s="1" t="s">
        <v>24</v>
      </c>
      <c r="J9" s="1" t="s">
        <v>18</v>
      </c>
      <c r="K9" s="6">
        <f>'[1]Resumen CxC CMF'!E5</f>
        <v>15</v>
      </c>
      <c r="L9" s="1"/>
    </row>
    <row r="10" spans="2:12" x14ac:dyDescent="0.25">
      <c r="B10" s="1" t="s">
        <v>25</v>
      </c>
      <c r="C10" s="1" t="s">
        <v>26</v>
      </c>
      <c r="D10" s="1" t="s">
        <v>27</v>
      </c>
      <c r="E10" s="4" t="s">
        <v>28</v>
      </c>
      <c r="F10" s="5" t="s">
        <v>17</v>
      </c>
      <c r="G10" s="6">
        <f>'[1]Resumen CxC CMF'!D6</f>
        <v>51394.3</v>
      </c>
      <c r="H10" s="1">
        <v>0</v>
      </c>
      <c r="I10" s="1" t="s">
        <v>24</v>
      </c>
      <c r="J10" s="1" t="s">
        <v>18</v>
      </c>
      <c r="K10" s="6">
        <f>'[1]Resumen CxC CMF'!E6</f>
        <v>8</v>
      </c>
      <c r="L10" s="1"/>
    </row>
    <row r="11" spans="2:12" x14ac:dyDescent="0.25">
      <c r="B11" s="1" t="s">
        <v>25</v>
      </c>
      <c r="C11" s="1" t="s">
        <v>26</v>
      </c>
      <c r="D11" s="1" t="s">
        <v>29</v>
      </c>
      <c r="E11" s="4" t="s">
        <v>30</v>
      </c>
      <c r="F11" s="5" t="s">
        <v>17</v>
      </c>
      <c r="G11" s="6">
        <f>'[1]Resumen CxC CMF'!D7</f>
        <v>12214.369999999999</v>
      </c>
      <c r="H11" s="1">
        <v>0</v>
      </c>
      <c r="I11" s="1" t="s">
        <v>24</v>
      </c>
      <c r="J11" s="1" t="s">
        <v>18</v>
      </c>
      <c r="K11" s="6">
        <f>'[1]Resumen CxC CMF'!E7</f>
        <v>4</v>
      </c>
      <c r="L11" s="1"/>
    </row>
    <row r="12" spans="2:12" x14ac:dyDescent="0.25">
      <c r="B12" s="1" t="s">
        <v>25</v>
      </c>
      <c r="C12" s="1" t="s">
        <v>26</v>
      </c>
      <c r="D12" s="1" t="s">
        <v>31</v>
      </c>
      <c r="E12" s="4" t="s">
        <v>32</v>
      </c>
      <c r="F12" s="5" t="s">
        <v>17</v>
      </c>
      <c r="G12" s="6">
        <f>'[1]Resumen CxC CMF'!D8</f>
        <v>4118.67</v>
      </c>
      <c r="H12" s="1">
        <v>0</v>
      </c>
      <c r="I12" s="1" t="s">
        <v>24</v>
      </c>
      <c r="J12" s="1" t="s">
        <v>18</v>
      </c>
      <c r="K12" s="6">
        <f>'[1]Resumen CxC CMF'!E8</f>
        <v>7</v>
      </c>
      <c r="L12" s="1"/>
    </row>
    <row r="13" spans="2:12" x14ac:dyDescent="0.25">
      <c r="B13" s="1" t="s">
        <v>25</v>
      </c>
      <c r="C13" s="1" t="s">
        <v>26</v>
      </c>
      <c r="D13" s="1" t="s">
        <v>33</v>
      </c>
      <c r="E13" s="4" t="s">
        <v>34</v>
      </c>
      <c r="F13" s="5" t="s">
        <v>17</v>
      </c>
      <c r="G13" s="6">
        <f>'[1]Resumen CxC CMF'!D9</f>
        <v>34532.519999999997</v>
      </c>
      <c r="H13" s="1">
        <v>0</v>
      </c>
      <c r="I13" s="1" t="s">
        <v>24</v>
      </c>
      <c r="J13" s="1" t="s">
        <v>18</v>
      </c>
      <c r="K13" s="6">
        <f>'[1]Resumen CxC CMF'!E9</f>
        <v>8</v>
      </c>
      <c r="L13" s="1"/>
    </row>
    <row r="14" spans="2:12" x14ac:dyDescent="0.25">
      <c r="B14" s="1" t="s">
        <v>25</v>
      </c>
      <c r="C14" s="1" t="s">
        <v>26</v>
      </c>
      <c r="D14" s="1" t="s">
        <v>35</v>
      </c>
      <c r="E14" s="4" t="s">
        <v>36</v>
      </c>
      <c r="F14" s="5" t="s">
        <v>37</v>
      </c>
      <c r="G14" s="6">
        <f>'[1]Resumen CxC CMF'!D10</f>
        <v>157585346.41999999</v>
      </c>
      <c r="H14" s="1">
        <v>0</v>
      </c>
      <c r="I14" s="1" t="s">
        <v>24</v>
      </c>
      <c r="J14" s="1" t="s">
        <v>18</v>
      </c>
      <c r="K14" s="6">
        <f>'[1]Resumen CxC CMF'!E10</f>
        <v>115</v>
      </c>
      <c r="L14" s="1"/>
    </row>
    <row r="15" spans="2:12" x14ac:dyDescent="0.25">
      <c r="B15" s="1" t="s">
        <v>25</v>
      </c>
      <c r="C15" s="1" t="s">
        <v>26</v>
      </c>
      <c r="D15" s="1" t="s">
        <v>38</v>
      </c>
      <c r="E15" s="4" t="s">
        <v>39</v>
      </c>
      <c r="F15" s="5" t="s">
        <v>17</v>
      </c>
      <c r="G15" s="6">
        <f>'[1]Resumen CxC CMF'!D11</f>
        <v>40952.990000000005</v>
      </c>
      <c r="H15" s="1">
        <v>0</v>
      </c>
      <c r="I15" s="1" t="s">
        <v>24</v>
      </c>
      <c r="J15" s="1" t="s">
        <v>18</v>
      </c>
      <c r="K15" s="6">
        <f>'[1]Resumen CxC CMF'!E11</f>
        <v>8</v>
      </c>
      <c r="L15" s="1"/>
    </row>
    <row r="16" spans="2:12" x14ac:dyDescent="0.25">
      <c r="B16" s="1" t="s">
        <v>25</v>
      </c>
      <c r="C16" s="1" t="s">
        <v>26</v>
      </c>
      <c r="D16" s="1" t="s">
        <v>40</v>
      </c>
      <c r="E16" s="4" t="s">
        <v>41</v>
      </c>
      <c r="F16" s="5" t="s">
        <v>17</v>
      </c>
      <c r="G16" s="6">
        <f>'[1]Resumen CxC CMF'!D12</f>
        <v>36278.520000000004</v>
      </c>
      <c r="H16" s="1">
        <v>0</v>
      </c>
      <c r="I16" s="1" t="s">
        <v>24</v>
      </c>
      <c r="J16" s="1" t="s">
        <v>18</v>
      </c>
      <c r="K16" s="6">
        <f>'[1]Resumen CxC CMF'!E12</f>
        <v>8</v>
      </c>
      <c r="L16" s="1"/>
    </row>
    <row r="17" spans="2:12" x14ac:dyDescent="0.25">
      <c r="B17" s="1" t="s">
        <v>25</v>
      </c>
      <c r="C17" s="1" t="s">
        <v>26</v>
      </c>
      <c r="D17" s="1" t="s">
        <v>42</v>
      </c>
      <c r="E17" s="4" t="s">
        <v>43</v>
      </c>
      <c r="F17" s="5" t="s">
        <v>37</v>
      </c>
      <c r="G17" s="6">
        <f>'[1]Resumen CxC CMF'!D13</f>
        <v>20572211.160000004</v>
      </c>
      <c r="H17" s="1">
        <v>0</v>
      </c>
      <c r="I17" s="1" t="s">
        <v>24</v>
      </c>
      <c r="J17" s="1" t="s">
        <v>18</v>
      </c>
      <c r="K17" s="6">
        <f>'[1]Resumen CxC CMF'!E13</f>
        <v>16</v>
      </c>
      <c r="L17" s="1"/>
    </row>
    <row r="18" spans="2:12" x14ac:dyDescent="0.25">
      <c r="B18" s="1" t="s">
        <v>25</v>
      </c>
      <c r="C18" s="1" t="s">
        <v>26</v>
      </c>
      <c r="D18" s="1" t="s">
        <v>44</v>
      </c>
      <c r="E18" s="4" t="s">
        <v>45</v>
      </c>
      <c r="F18" s="5" t="s">
        <v>37</v>
      </c>
      <c r="G18" s="6">
        <f>'[1]Resumen CxC CMF'!D14</f>
        <v>2344084.56</v>
      </c>
      <c r="H18" s="1">
        <v>0</v>
      </c>
      <c r="I18" s="1" t="s">
        <v>24</v>
      </c>
      <c r="J18" s="1" t="s">
        <v>18</v>
      </c>
      <c r="K18" s="6">
        <f>'[1]Resumen CxC CMF'!E14</f>
        <v>10</v>
      </c>
      <c r="L18" s="1"/>
    </row>
    <row r="19" spans="2:12" x14ac:dyDescent="0.25">
      <c r="B19" s="1" t="s">
        <v>25</v>
      </c>
      <c r="C19" s="1" t="s">
        <v>26</v>
      </c>
      <c r="D19" s="1" t="s">
        <v>46</v>
      </c>
      <c r="E19" s="4" t="s">
        <v>47</v>
      </c>
      <c r="F19" s="5" t="s">
        <v>17</v>
      </c>
      <c r="G19" s="6">
        <f>'[1]Resumen CxC CMF'!D15</f>
        <v>689619.42</v>
      </c>
      <c r="H19" s="1">
        <v>0</v>
      </c>
      <c r="I19" s="1" t="s">
        <v>24</v>
      </c>
      <c r="J19" s="1" t="s">
        <v>18</v>
      </c>
      <c r="K19" s="6">
        <f>'[1]Resumen CxC CMF'!E15</f>
        <v>12</v>
      </c>
      <c r="L19" s="1"/>
    </row>
    <row r="20" spans="2:12" x14ac:dyDescent="0.25">
      <c r="B20" s="1" t="s">
        <v>25</v>
      </c>
      <c r="C20" s="1" t="s">
        <v>26</v>
      </c>
      <c r="D20" s="1" t="s">
        <v>48</v>
      </c>
      <c r="E20" s="4" t="s">
        <v>49</v>
      </c>
      <c r="F20" s="5" t="s">
        <v>17</v>
      </c>
      <c r="G20" s="6">
        <f>'[1]Resumen CxC CMF'!D16</f>
        <v>862549.7</v>
      </c>
      <c r="H20" s="1">
        <v>1</v>
      </c>
      <c r="I20" s="1" t="s">
        <v>24</v>
      </c>
      <c r="J20" s="1" t="s">
        <v>18</v>
      </c>
      <c r="K20" s="6">
        <f>'[1]Resumen CxC CMF'!E16</f>
        <v>10</v>
      </c>
      <c r="L20" s="1"/>
    </row>
    <row r="21" spans="2:12" x14ac:dyDescent="0.25">
      <c r="B21" s="1" t="s">
        <v>25</v>
      </c>
      <c r="C21" s="1" t="s">
        <v>26</v>
      </c>
      <c r="D21" s="1" t="s">
        <v>50</v>
      </c>
      <c r="E21" s="4">
        <v>836667659</v>
      </c>
      <c r="F21" s="5" t="s">
        <v>17</v>
      </c>
      <c r="G21" s="6">
        <f>'[1]Resumen CxC CMF'!D17</f>
        <v>16602</v>
      </c>
      <c r="H21" s="1">
        <v>0</v>
      </c>
      <c r="I21" s="1" t="s">
        <v>24</v>
      </c>
      <c r="J21" s="1" t="s">
        <v>18</v>
      </c>
      <c r="K21" s="6">
        <f>'[1]Resumen CxC CMF'!E17</f>
        <v>6</v>
      </c>
      <c r="L21" s="1"/>
    </row>
    <row r="22" spans="2:12" x14ac:dyDescent="0.25">
      <c r="B22" s="1" t="s">
        <v>25</v>
      </c>
      <c r="C22" s="1" t="s">
        <v>51</v>
      </c>
      <c r="D22" s="1" t="s">
        <v>27</v>
      </c>
      <c r="E22" s="4" t="s">
        <v>28</v>
      </c>
      <c r="F22" s="5" t="s">
        <v>17</v>
      </c>
      <c r="G22" s="6">
        <f>-'[1]Resumen CxP CMF'!D4</f>
        <v>10793.390000000001</v>
      </c>
      <c r="H22" s="1">
        <v>0</v>
      </c>
      <c r="I22" s="1" t="s">
        <v>24</v>
      </c>
      <c r="J22" s="1" t="s">
        <v>18</v>
      </c>
      <c r="K22" s="6">
        <f>'[1]Resumen CxP CMF'!E4</f>
        <v>16</v>
      </c>
      <c r="L22" s="1"/>
    </row>
    <row r="23" spans="2:12" x14ac:dyDescent="0.25">
      <c r="B23" s="1" t="s">
        <v>25</v>
      </c>
      <c r="C23" s="1" t="s">
        <v>51</v>
      </c>
      <c r="D23" s="1" t="s">
        <v>29</v>
      </c>
      <c r="E23" s="4" t="s">
        <v>30</v>
      </c>
      <c r="F23" s="5" t="s">
        <v>17</v>
      </c>
      <c r="G23" s="6">
        <f>-'[1]Resumen CxP CMF'!D5</f>
        <v>42837890.780000009</v>
      </c>
      <c r="H23" s="1">
        <v>0</v>
      </c>
      <c r="I23" s="1" t="s">
        <v>24</v>
      </c>
      <c r="J23" s="1" t="s">
        <v>18</v>
      </c>
      <c r="K23" s="6">
        <f>'[1]Resumen CxP CMF'!E5</f>
        <v>67</v>
      </c>
      <c r="L23" s="1"/>
    </row>
    <row r="24" spans="2:12" x14ac:dyDescent="0.25">
      <c r="B24" s="1" t="s">
        <v>25</v>
      </c>
      <c r="C24" s="1" t="s">
        <v>51</v>
      </c>
      <c r="D24" s="1" t="s">
        <v>31</v>
      </c>
      <c r="E24" s="4" t="s">
        <v>32</v>
      </c>
      <c r="F24" s="5" t="s">
        <v>17</v>
      </c>
      <c r="G24" s="6">
        <f>-'[1]Resumen CxP CMF'!D6</f>
        <v>173639.71000000002</v>
      </c>
      <c r="H24" s="1">
        <v>0</v>
      </c>
      <c r="I24" s="1" t="s">
        <v>24</v>
      </c>
      <c r="J24" s="1" t="s">
        <v>18</v>
      </c>
      <c r="K24" s="6">
        <f>'[1]Resumen CxP CMF'!E6</f>
        <v>7</v>
      </c>
      <c r="L24" s="1"/>
    </row>
    <row r="25" spans="2:12" x14ac:dyDescent="0.25">
      <c r="B25" s="1" t="s">
        <v>25</v>
      </c>
      <c r="C25" s="1" t="s">
        <v>51</v>
      </c>
      <c r="D25" s="1" t="s">
        <v>33</v>
      </c>
      <c r="E25" s="4" t="s">
        <v>34</v>
      </c>
      <c r="F25" s="5" t="s">
        <v>17</v>
      </c>
      <c r="G25" s="6">
        <f>-'[1]Resumen CxP CMF'!D7</f>
        <v>237296.18999999997</v>
      </c>
      <c r="H25" s="1">
        <v>0</v>
      </c>
      <c r="I25" s="1" t="s">
        <v>24</v>
      </c>
      <c r="J25" s="1" t="s">
        <v>18</v>
      </c>
      <c r="K25" s="6">
        <f>'[1]Resumen CxP CMF'!E7</f>
        <v>18</v>
      </c>
      <c r="L25" s="1"/>
    </row>
    <row r="26" spans="2:12" x14ac:dyDescent="0.25">
      <c r="B26" s="1" t="s">
        <v>25</v>
      </c>
      <c r="C26" s="1" t="s">
        <v>51</v>
      </c>
      <c r="D26" s="1" t="s">
        <v>35</v>
      </c>
      <c r="E26" s="4" t="s">
        <v>36</v>
      </c>
      <c r="F26" s="5" t="s">
        <v>37</v>
      </c>
      <c r="G26" s="6">
        <f>-'[1]Resumen CxP CMF'!D8</f>
        <v>58650510.5</v>
      </c>
      <c r="H26" s="1">
        <v>0</v>
      </c>
      <c r="I26" s="1" t="s">
        <v>24</v>
      </c>
      <c r="J26" s="1" t="s">
        <v>18</v>
      </c>
      <c r="K26" s="6">
        <f>'[1]Resumen CxP CMF'!E8</f>
        <v>69</v>
      </c>
      <c r="L26" s="1"/>
    </row>
    <row r="27" spans="2:12" x14ac:dyDescent="0.25">
      <c r="B27" s="1" t="s">
        <v>25</v>
      </c>
      <c r="C27" s="1" t="s">
        <v>51</v>
      </c>
      <c r="D27" s="1" t="s">
        <v>38</v>
      </c>
      <c r="E27" s="4" t="s">
        <v>39</v>
      </c>
      <c r="F27" s="5" t="s">
        <v>17</v>
      </c>
      <c r="G27" s="6">
        <f>-'[1]Resumen CxP CMF'!D9</f>
        <v>101042.00999999998</v>
      </c>
      <c r="H27" s="1">
        <v>0</v>
      </c>
      <c r="I27" s="1" t="s">
        <v>24</v>
      </c>
      <c r="J27" s="1" t="s">
        <v>18</v>
      </c>
      <c r="K27" s="6">
        <f>'[1]Resumen CxP CMF'!E9</f>
        <v>122</v>
      </c>
      <c r="L27" s="1"/>
    </row>
    <row r="28" spans="2:12" x14ac:dyDescent="0.25">
      <c r="B28" s="1" t="s">
        <v>25</v>
      </c>
      <c r="C28" s="1" t="s">
        <v>51</v>
      </c>
      <c r="D28" s="1" t="s">
        <v>40</v>
      </c>
      <c r="E28" s="4" t="s">
        <v>41</v>
      </c>
      <c r="F28" s="5" t="s">
        <v>17</v>
      </c>
      <c r="G28" s="6">
        <f>-'[1]Resumen CxP CMF'!D10</f>
        <v>72347.28</v>
      </c>
      <c r="H28" s="1">
        <v>0</v>
      </c>
      <c r="I28" s="1" t="s">
        <v>24</v>
      </c>
      <c r="J28" s="1" t="s">
        <v>18</v>
      </c>
      <c r="K28" s="6">
        <f>'[1]Resumen CxP CMF'!E10</f>
        <v>7</v>
      </c>
      <c r="L28" s="1"/>
    </row>
    <row r="29" spans="2:12" x14ac:dyDescent="0.25">
      <c r="B29" s="1" t="s">
        <v>25</v>
      </c>
      <c r="C29" s="1" t="s">
        <v>51</v>
      </c>
      <c r="D29" s="1" t="s">
        <v>44</v>
      </c>
      <c r="E29" s="4" t="s">
        <v>45</v>
      </c>
      <c r="F29" s="5" t="s">
        <v>37</v>
      </c>
      <c r="G29" s="6">
        <f>-'[1]Resumen CxP CMF'!D11</f>
        <v>197317.59000000008</v>
      </c>
      <c r="H29" s="1">
        <v>0</v>
      </c>
      <c r="I29" s="1" t="s">
        <v>24</v>
      </c>
      <c r="J29" s="1" t="s">
        <v>18</v>
      </c>
      <c r="K29" s="6">
        <f>'[1]Resumen CxP CMF'!E11</f>
        <v>121</v>
      </c>
      <c r="L29" s="1"/>
    </row>
    <row r="30" spans="2:12" x14ac:dyDescent="0.25">
      <c r="B30" s="1" t="s">
        <v>25</v>
      </c>
      <c r="C30" s="1" t="s">
        <v>51</v>
      </c>
      <c r="D30" s="1" t="s">
        <v>52</v>
      </c>
      <c r="E30" s="4" t="s">
        <v>47</v>
      </c>
      <c r="F30" s="5" t="s">
        <v>17</v>
      </c>
      <c r="G30" s="6">
        <f>-'[1]Resumen CxP CMF'!D12</f>
        <v>63997258.027100012</v>
      </c>
      <c r="H30" s="1">
        <v>0</v>
      </c>
      <c r="I30" s="1" t="s">
        <v>24</v>
      </c>
      <c r="J30" s="1" t="s">
        <v>18</v>
      </c>
      <c r="K30" s="6">
        <f>'[1]Resumen CxP CMF'!E12</f>
        <v>153</v>
      </c>
      <c r="L30" s="1"/>
    </row>
    <row r="31" spans="2:12" x14ac:dyDescent="0.25">
      <c r="B31" s="1" t="s">
        <v>25</v>
      </c>
      <c r="C31" s="1" t="s">
        <v>51</v>
      </c>
      <c r="D31" s="1" t="s">
        <v>48</v>
      </c>
      <c r="E31" s="4" t="s">
        <v>49</v>
      </c>
      <c r="F31" s="5" t="s">
        <v>17</v>
      </c>
      <c r="G31" s="6">
        <f>-'[1]Resumen CxP CMF'!D13</f>
        <v>20068234.560000006</v>
      </c>
      <c r="H31" s="1">
        <v>0</v>
      </c>
      <c r="I31" s="1" t="s">
        <v>24</v>
      </c>
      <c r="J31" s="1" t="s">
        <v>18</v>
      </c>
      <c r="K31" s="6">
        <f>'[1]Resumen CxP CMF'!E13</f>
        <v>56</v>
      </c>
      <c r="L31" s="1"/>
    </row>
    <row r="32" spans="2:12" x14ac:dyDescent="0.25">
      <c r="B32" s="1" t="s">
        <v>25</v>
      </c>
      <c r="C32" s="1" t="s">
        <v>53</v>
      </c>
      <c r="D32" s="1" t="s">
        <v>35</v>
      </c>
      <c r="E32" s="4" t="s">
        <v>36</v>
      </c>
      <c r="F32" s="5" t="s">
        <v>37</v>
      </c>
      <c r="G32" s="6">
        <f>'[1]Operaciones Financieras'!M9</f>
        <v>731203.84</v>
      </c>
      <c r="H32" s="6">
        <f>G32</f>
        <v>731203.84</v>
      </c>
      <c r="I32" s="4" t="s">
        <v>54</v>
      </c>
      <c r="J32" s="1" t="s">
        <v>18</v>
      </c>
      <c r="K32" s="1">
        <v>6</v>
      </c>
      <c r="L32" s="1"/>
    </row>
    <row r="33" spans="2:12" x14ac:dyDescent="0.25">
      <c r="B33" s="1" t="s">
        <v>25</v>
      </c>
      <c r="C33" s="1" t="s">
        <v>53</v>
      </c>
      <c r="D33" s="1" t="s">
        <v>48</v>
      </c>
      <c r="E33" s="4" t="s">
        <v>49</v>
      </c>
      <c r="F33" s="5" t="s">
        <v>17</v>
      </c>
      <c r="G33" s="6">
        <f>'[1]Operaciones Financieras'!M8</f>
        <v>2350622.9</v>
      </c>
      <c r="H33" s="6">
        <f>G33</f>
        <v>2350622.9</v>
      </c>
      <c r="I33" s="4" t="s">
        <v>54</v>
      </c>
      <c r="J33" s="1" t="s">
        <v>18</v>
      </c>
      <c r="K33" s="1">
        <v>6</v>
      </c>
      <c r="L33" s="1"/>
    </row>
    <row r="34" spans="2:12" x14ac:dyDescent="0.25">
      <c r="B34" s="1" t="s">
        <v>25</v>
      </c>
      <c r="C34" s="1" t="s">
        <v>55</v>
      </c>
      <c r="D34" s="1" t="s">
        <v>48</v>
      </c>
      <c r="E34" s="4" t="s">
        <v>49</v>
      </c>
      <c r="F34" s="5" t="s">
        <v>17</v>
      </c>
      <c r="G34" s="6">
        <f>'[1]Operaciones Financieras'!K5+'[1]Operaciones Financieras'!L5</f>
        <v>14750000</v>
      </c>
      <c r="H34" s="1">
        <v>0</v>
      </c>
      <c r="I34" s="4" t="s">
        <v>54</v>
      </c>
      <c r="J34" s="1" t="s">
        <v>18</v>
      </c>
      <c r="K34" s="1">
        <v>2</v>
      </c>
      <c r="L34" s="1"/>
    </row>
    <row r="35" spans="2:12" x14ac:dyDescent="0.25">
      <c r="B35" s="1" t="s">
        <v>25</v>
      </c>
      <c r="C35" s="1" t="s">
        <v>53</v>
      </c>
      <c r="D35" s="1" t="s">
        <v>31</v>
      </c>
      <c r="E35" s="4" t="s">
        <v>32</v>
      </c>
      <c r="F35" s="5" t="s">
        <v>17</v>
      </c>
      <c r="G35" s="6">
        <f>'[1]Operaciones Financieras'!M7</f>
        <v>5126.4400000000005</v>
      </c>
      <c r="H35" s="6">
        <f>G35</f>
        <v>5126.4400000000005</v>
      </c>
      <c r="I35" s="4" t="s">
        <v>54</v>
      </c>
      <c r="J35" s="1" t="s">
        <v>18</v>
      </c>
      <c r="K35" s="1">
        <v>1</v>
      </c>
      <c r="L35" s="1"/>
    </row>
    <row r="36" spans="2:12" x14ac:dyDescent="0.25">
      <c r="B36" s="1" t="s">
        <v>56</v>
      </c>
      <c r="C36" s="1" t="s">
        <v>57</v>
      </c>
      <c r="D36" s="1" t="s">
        <v>27</v>
      </c>
      <c r="E36" s="4" t="s">
        <v>28</v>
      </c>
      <c r="F36" s="5" t="s">
        <v>17</v>
      </c>
      <c r="G36" s="6">
        <f>'[1]Operaciones Financieras'!G25</f>
        <v>15033.989999999998</v>
      </c>
      <c r="H36" s="6">
        <f>G36</f>
        <v>15033.989999999998</v>
      </c>
      <c r="I36" s="4" t="s">
        <v>54</v>
      </c>
      <c r="J36" s="1" t="s">
        <v>18</v>
      </c>
      <c r="K36" s="1">
        <f>'[1]Operaciones Financieras'!F25</f>
        <v>5</v>
      </c>
      <c r="L36" s="1"/>
    </row>
    <row r="37" spans="2:12" x14ac:dyDescent="0.25">
      <c r="B37" s="1" t="s">
        <v>25</v>
      </c>
      <c r="C37" s="1" t="s">
        <v>57</v>
      </c>
      <c r="D37" s="1" t="s">
        <v>29</v>
      </c>
      <c r="E37" s="4" t="s">
        <v>30</v>
      </c>
      <c r="F37" s="5" t="s">
        <v>17</v>
      </c>
      <c r="G37" s="6">
        <f>'[1]Operaciones Financieras'!G26</f>
        <v>2750.85</v>
      </c>
      <c r="H37" s="6">
        <f>G37</f>
        <v>2750.85</v>
      </c>
      <c r="I37" s="4" t="s">
        <v>54</v>
      </c>
      <c r="J37" s="1" t="s">
        <v>18</v>
      </c>
      <c r="K37" s="1">
        <f>'[1]Operaciones Financieras'!F26</f>
        <v>1</v>
      </c>
      <c r="L37" s="1"/>
    </row>
    <row r="38" spans="2:12" x14ac:dyDescent="0.25">
      <c r="B38" s="1" t="s">
        <v>25</v>
      </c>
      <c r="C38" s="1" t="s">
        <v>57</v>
      </c>
      <c r="D38" s="1" t="s">
        <v>31</v>
      </c>
      <c r="E38" s="4" t="s">
        <v>32</v>
      </c>
      <c r="F38" s="5" t="s">
        <v>17</v>
      </c>
      <c r="G38" s="6">
        <f>'[1]Operaciones Financieras'!G27</f>
        <v>6328.3599999999988</v>
      </c>
      <c r="H38" s="6">
        <f>G38</f>
        <v>6328.3599999999988</v>
      </c>
      <c r="I38" s="4" t="s">
        <v>54</v>
      </c>
      <c r="J38" s="1" t="s">
        <v>18</v>
      </c>
      <c r="K38" s="1">
        <f>'[1]Operaciones Financieras'!F27</f>
        <v>23</v>
      </c>
      <c r="L38" s="1"/>
    </row>
    <row r="39" spans="2:12" x14ac:dyDescent="0.25">
      <c r="B39" s="1" t="s">
        <v>25</v>
      </c>
      <c r="C39" s="1" t="s">
        <v>57</v>
      </c>
      <c r="D39" s="1" t="s">
        <v>50</v>
      </c>
      <c r="E39" s="4">
        <v>836667659</v>
      </c>
      <c r="F39" s="5" t="s">
        <v>17</v>
      </c>
      <c r="G39" s="6">
        <f>'[1]Operaciones Financieras'!G28</f>
        <v>51742.1</v>
      </c>
      <c r="H39" s="6">
        <f>G39</f>
        <v>51742.1</v>
      </c>
      <c r="I39" s="4" t="s">
        <v>54</v>
      </c>
      <c r="J39" s="1" t="s">
        <v>18</v>
      </c>
      <c r="K39" s="1">
        <f>'[1]Operaciones Financieras'!F28</f>
        <v>11</v>
      </c>
      <c r="L39" s="1"/>
    </row>
    <row r="40" spans="2:12" x14ac:dyDescent="0.25">
      <c r="B40" s="1" t="s">
        <v>25</v>
      </c>
      <c r="C40" s="1" t="s">
        <v>58</v>
      </c>
      <c r="D40" s="1" t="s">
        <v>29</v>
      </c>
      <c r="E40" s="4" t="s">
        <v>30</v>
      </c>
      <c r="F40" s="5" t="s">
        <v>17</v>
      </c>
      <c r="G40" s="6">
        <f>'[1]Operaciones Financieras'!G29</f>
        <v>2171272.08</v>
      </c>
      <c r="H40" s="6">
        <f>G40</f>
        <v>2171272.08</v>
      </c>
      <c r="I40" s="4" t="s">
        <v>54</v>
      </c>
      <c r="J40" s="1" t="s">
        <v>18</v>
      </c>
      <c r="K40" s="1">
        <v>1</v>
      </c>
      <c r="L40" s="1"/>
    </row>
    <row r="41" spans="2:12" ht="75" x14ac:dyDescent="0.25">
      <c r="B41" s="1" t="s">
        <v>13</v>
      </c>
      <c r="C41" s="8" t="s">
        <v>59</v>
      </c>
      <c r="D41" s="1" t="s">
        <v>60</v>
      </c>
      <c r="E41" s="4" t="s">
        <v>61</v>
      </c>
      <c r="F41" s="5" t="s">
        <v>23</v>
      </c>
      <c r="G41" s="6">
        <f>'[1]Euro America'!O16</f>
        <v>406589429.11000001</v>
      </c>
      <c r="H41" s="6">
        <f>'[1]Euro America'!P16</f>
        <v>492132.49873808899</v>
      </c>
      <c r="I41" s="4" t="s">
        <v>54</v>
      </c>
      <c r="J41" s="1" t="s">
        <v>18</v>
      </c>
      <c r="K41" s="1">
        <f>'[1]Euro America'!Q16</f>
        <v>81</v>
      </c>
      <c r="L41" s="6"/>
    </row>
    <row r="42" spans="2:12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CMF 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Devia Baeza, Oscar</dc:creator>
  <cp:lastModifiedBy>Devia Baeza, Oscar</cp:lastModifiedBy>
  <dcterms:created xsi:type="dcterms:W3CDTF">2026-01-26T17:30:05Z</dcterms:created>
  <dcterms:modified xsi:type="dcterms:W3CDTF">2026-01-26T17:30:41Z</dcterms:modified>
</cp:coreProperties>
</file>